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5\12 December\Monthly Dec\Dashboard Dec 205\"/>
    </mc:Choice>
  </mc:AlternateContent>
  <xr:revisionPtr revIDLastSave="0" documentId="13_ncr:1_{B9E92EB8-16E4-4B14-B306-3ACE954E2643}" xr6:coauthVersionLast="47" xr6:coauthVersionMax="47" xr10:uidLastSave="{00000000-0000-0000-0000-000000000000}"/>
  <bookViews>
    <workbookView xWindow="-110" yWindow="-110" windowWidth="19420" windowHeight="11500" tabRatio="688" activeTab="3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42" i="1"/>
  <c r="E21" i="1"/>
  <c r="F20" i="1" l="1"/>
  <c r="F60" i="1" l="1"/>
  <c r="E60" i="1"/>
  <c r="B5" i="6" l="1"/>
  <c r="F41" i="1"/>
  <c r="E41" i="1"/>
  <c r="E20" i="1"/>
  <c r="E22" i="1" l="1"/>
  <c r="E43" i="1"/>
  <c r="E15" i="2"/>
  <c r="E13" i="2"/>
  <c r="E62" i="1" l="1"/>
  <c r="E16" i="2"/>
  <c r="E18" i="2" s="1"/>
  <c r="F17" i="2" s="1"/>
  <c r="F13" i="2" l="1"/>
  <c r="F15" i="2"/>
  <c r="F62" i="1" l="1"/>
  <c r="F43" i="1"/>
  <c r="F22" i="1"/>
  <c r="F16" i="2"/>
  <c r="F18" i="2" s="1"/>
</calcChain>
</file>

<file path=xl/sharedStrings.xml><?xml version="1.0" encoding="utf-8"?>
<sst xmlns="http://schemas.openxmlformats.org/spreadsheetml/2006/main" count="135" uniqueCount="62">
  <si>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</si>
  <si>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</si>
  <si>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</si>
  <si>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</si>
  <si>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</si>
  <si>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</si>
  <si>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</si>
  <si>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</si>
  <si>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</si>
  <si>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</si>
  <si>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</si>
  <si>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</si>
  <si>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</si>
  <si>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</si>
  <si>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</si>
  <si>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Clean Max Enviro Energy Solution Pvt Ltd</t>
  </si>
  <si>
    <t>INE647U08013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</si>
  <si>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</si>
  <si>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</si>
  <si>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</si>
  <si>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</si>
  <si>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</si>
  <si>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</si>
  <si>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INE647U08021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</si>
  <si>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</si>
  <si>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</si>
  <si>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</si>
  <si>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</si>
  <si>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</si>
  <si>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</si>
  <si>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</si>
  <si>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</si>
  <si>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</si>
  <si>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</si>
  <si>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</si>
  <si>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</si>
  <si>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</si>
  <si>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</si>
  <si>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</si>
  <si>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</si>
  <si>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</si>
  <si>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</si>
  <si>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</si>
  <si>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</si>
  <si>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</si>
  <si>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</si>
  <si>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</si>
  <si>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</si>
  <si>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</si>
  <si>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</si>
  <si>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</si>
  <si>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Hero Solar Energy</t>
  </si>
  <si>
    <t>Radiance Renewable Projects Private Ltd</t>
  </si>
  <si>
    <t>The Tata Power Company</t>
  </si>
  <si>
    <t>INE245A08216</t>
  </si>
  <si>
    <t>Portfolio as on  December 31 2025</t>
  </si>
  <si>
    <t>Tata Projects Ltd</t>
  </si>
  <si>
    <t>INE725H08154</t>
  </si>
  <si>
    <t>Tata Projects Ltd.</t>
  </si>
  <si>
    <t>NTPC Ltd</t>
  </si>
  <si>
    <t>INE725H8154</t>
  </si>
  <si>
    <t>INE733E08254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</si>
</sst>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1" fontId="11" fillId="0" borderId="5" xfId="4" applyNumberFormat="1" applyFont="1" applyFill="1" applyBorder="1"/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wrapText="1"/>
    </xf>
    <xf numFmtId="10" fontId="21" fillId="0" borderId="8" xfId="2" applyNumberFormat="1" applyFont="1" applyBorder="1" applyAlignment="1">
      <alignment horizontal="righ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D2" sqref="D2:D5"/>
    </sheetView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2" x14ac:dyDescent="0.35">
      <c r="A1" s="33" t="s">
        <v>32</v>
      </c>
      <c r="B1" s="38">
        <v>45992</v>
      </c>
    </row>
    <row r="2" spans="1:2" x14ac:dyDescent="0.35">
      <c r="A2" s="33" t="s">
        <v>1</v>
      </c>
      <c r="B2" s="50">
        <v>2210869631.1100001</v>
      </c>
    </row>
    <row r="3" spans="1:2" x14ac:dyDescent="0.35">
      <c r="A3" s="33" t="s">
        <v>14</v>
      </c>
      <c r="B3" s="50">
        <v>3801574781.6500001</v>
      </c>
    </row>
    <row r="4" spans="1:2" x14ac:dyDescent="0.35">
      <c r="A4" s="33" t="s">
        <v>25</v>
      </c>
      <c r="B4" s="50">
        <v>3022047449.3400002</v>
      </c>
    </row>
    <row r="5" spans="1:2" x14ac:dyDescent="0.35">
      <c r="A5" s="33" t="s">
        <v>47</v>
      </c>
      <c r="B5" s="50">
        <f>SUM(B2:B4)</f>
        <v>9034491862.1000004</v>
      </c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59" t="s">
        <v>0</v>
      </c>
      <c r="B5" s="59"/>
      <c r="C5" s="59"/>
      <c r="D5" s="59"/>
      <c r="E5" s="59"/>
      <c r="F5" s="59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0" t="s">
        <v>31</v>
      </c>
      <c r="B7" s="60"/>
      <c r="C7" s="60"/>
      <c r="D7" s="60"/>
      <c r="E7" s="60"/>
      <c r="F7" s="60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1" t="s">
        <v>28</v>
      </c>
      <c r="B9" s="62"/>
      <c r="C9" s="62"/>
      <c r="D9" s="62"/>
      <c r="E9" s="62"/>
      <c r="F9" s="63"/>
    </row>
    <row r="10" spans="1:6" x14ac:dyDescent="0.35">
      <c r="A10" s="64" t="s">
        <v>2</v>
      </c>
      <c r="B10" s="66" t="s">
        <v>3</v>
      </c>
      <c r="C10" s="66" t="s">
        <v>4</v>
      </c>
      <c r="D10" s="66" t="s">
        <v>5</v>
      </c>
      <c r="E10" s="3" t="s">
        <v>6</v>
      </c>
      <c r="F10" s="68" t="s">
        <v>7</v>
      </c>
    </row>
    <row r="11" spans="1:6" x14ac:dyDescent="0.35">
      <c r="A11" s="65"/>
      <c r="B11" s="67"/>
      <c r="C11" s="67"/>
      <c r="D11" s="67"/>
      <c r="E11" s="3" t="s">
        <v>8</v>
      </c>
      <c r="F11" s="69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29</v>
      </c>
      <c r="C15" s="18" t="s">
        <v>30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48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64"/>
  <sheetViews>
    <sheetView tabSelected="1" topLeftCell="A45" workbookViewId="0">
      <selection activeCell="F64" sqref="F64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59" t="s">
        <v>0</v>
      </c>
      <c r="B5" s="59"/>
      <c r="C5" s="59"/>
      <c r="D5" s="59"/>
      <c r="E5" s="59"/>
      <c r="F5" s="59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0" t="s">
        <v>55</v>
      </c>
      <c r="B7" s="60"/>
      <c r="C7" s="60"/>
      <c r="D7" s="60"/>
      <c r="E7" s="60"/>
      <c r="F7" s="60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1" t="s">
        <v>1</v>
      </c>
      <c r="B9" s="62"/>
      <c r="C9" s="62"/>
      <c r="D9" s="62"/>
      <c r="E9" s="62"/>
      <c r="F9" s="63"/>
    </row>
    <row r="10" spans="1:6" x14ac:dyDescent="0.35">
      <c r="A10" s="64" t="s">
        <v>2</v>
      </c>
      <c r="B10" s="66" t="s">
        <v>3</v>
      </c>
      <c r="C10" s="66" t="s">
        <v>4</v>
      </c>
      <c r="D10" s="66" t="s">
        <v>5</v>
      </c>
      <c r="E10" s="3" t="s">
        <v>6</v>
      </c>
      <c r="F10" s="68" t="s">
        <v>7</v>
      </c>
    </row>
    <row r="11" spans="1:6" x14ac:dyDescent="0.35">
      <c r="A11" s="65"/>
      <c r="B11" s="67"/>
      <c r="C11" s="67"/>
      <c r="D11" s="67"/>
      <c r="E11" s="3" t="s">
        <v>8</v>
      </c>
      <c r="F11" s="69"/>
    </row>
    <row r="12" spans="1:6" x14ac:dyDescent="0.35">
      <c r="A12" s="4"/>
      <c r="B12" s="15" t="s">
        <v>9</v>
      </c>
      <c r="C12" s="15"/>
      <c r="D12" s="16"/>
      <c r="E12" s="17"/>
      <c r="F12" s="7"/>
    </row>
    <row r="13" spans="1:6" x14ac:dyDescent="0.35">
      <c r="A13" s="4">
        <v>1</v>
      </c>
      <c r="B13" s="18" t="s">
        <v>56</v>
      </c>
      <c r="C13" s="18" t="s">
        <v>57</v>
      </c>
      <c r="D13" s="44">
        <v>2500</v>
      </c>
      <c r="E13" s="44">
        <v>2588.0024489000002</v>
      </c>
      <c r="F13" s="58">
        <v>0.1171</v>
      </c>
    </row>
    <row r="14" spans="1:6" x14ac:dyDescent="0.35">
      <c r="A14" s="4"/>
      <c r="B14" s="18"/>
      <c r="C14" s="18"/>
      <c r="D14" s="44"/>
      <c r="E14" s="44"/>
      <c r="F14" s="58"/>
    </row>
    <row r="15" spans="1:6" x14ac:dyDescent="0.35">
      <c r="A15" s="4"/>
      <c r="B15" s="56"/>
      <c r="C15" s="56"/>
      <c r="D15" s="54"/>
      <c r="E15" s="54"/>
      <c r="F15" s="55"/>
    </row>
    <row r="16" spans="1:6" x14ac:dyDescent="0.35">
      <c r="A16" s="4"/>
      <c r="B16" s="15" t="s">
        <v>12</v>
      </c>
      <c r="C16" s="15"/>
      <c r="D16" s="16"/>
      <c r="E16" s="17"/>
      <c r="F16" s="8"/>
    </row>
    <row r="17" spans="1:8" x14ac:dyDescent="0.35">
      <c r="A17" s="4">
        <v>2</v>
      </c>
      <c r="B17" s="18" t="s">
        <v>51</v>
      </c>
      <c r="C17" s="18" t="s">
        <v>50</v>
      </c>
      <c r="D17" s="44">
        <v>500</v>
      </c>
      <c r="E17" s="44">
        <v>5001.3698629999999</v>
      </c>
      <c r="F17" s="58">
        <v>0.22620000000000001</v>
      </c>
    </row>
    <row r="18" spans="1:8" x14ac:dyDescent="0.35">
      <c r="A18" s="4">
        <v>3</v>
      </c>
      <c r="B18" s="18" t="s">
        <v>52</v>
      </c>
      <c r="C18" s="18" t="s">
        <v>49</v>
      </c>
      <c r="D18" s="44">
        <v>15000000</v>
      </c>
      <c r="E18" s="44">
        <v>1516.8043067999999</v>
      </c>
      <c r="F18" s="58">
        <v>6.8599999999999994E-2</v>
      </c>
      <c r="G18" s="41"/>
      <c r="H18" s="42"/>
    </row>
    <row r="19" spans="1:8" x14ac:dyDescent="0.35">
      <c r="A19" s="4"/>
      <c r="B19" s="43"/>
      <c r="C19" s="43"/>
      <c r="D19" s="54"/>
      <c r="E19" s="54"/>
      <c r="F19" s="55"/>
      <c r="G19" s="41"/>
      <c r="H19" s="42"/>
    </row>
    <row r="20" spans="1:8" x14ac:dyDescent="0.35">
      <c r="A20" s="4"/>
      <c r="B20" s="21" t="s">
        <v>13</v>
      </c>
      <c r="C20" s="21"/>
      <c r="D20" s="21"/>
      <c r="E20" s="22">
        <f>SUM(E13:E18)</f>
        <v>9106.1766187000012</v>
      </c>
      <c r="F20" s="46">
        <f>SUM(F13:F18)</f>
        <v>0.41189999999999999</v>
      </c>
    </row>
    <row r="21" spans="1:8" x14ac:dyDescent="0.35">
      <c r="A21" s="4"/>
      <c r="B21" s="23" t="s">
        <v>48</v>
      </c>
      <c r="C21" s="18"/>
      <c r="D21" s="19"/>
      <c r="E21" s="51">
        <f>12953.4926538+49.0270386000011</f>
        <v>13002.519692400001</v>
      </c>
      <c r="F21" s="7">
        <v>0.58809999999999996</v>
      </c>
    </row>
    <row r="22" spans="1:8" x14ac:dyDescent="0.35">
      <c r="A22" s="4"/>
      <c r="B22" s="9" t="s">
        <v>13</v>
      </c>
      <c r="C22" s="9"/>
      <c r="D22" s="9"/>
      <c r="E22" s="10">
        <f>E20+E21</f>
        <v>22108.6963111</v>
      </c>
      <c r="F22" s="12">
        <f>F20+F21</f>
        <v>1</v>
      </c>
      <c r="G22" s="47"/>
    </row>
    <row r="23" spans="1:8" x14ac:dyDescent="0.35">
      <c r="A23" s="4"/>
      <c r="B23" s="13"/>
      <c r="C23" s="4"/>
      <c r="D23" s="5"/>
      <c r="E23" s="4"/>
      <c r="F23" s="14"/>
    </row>
    <row r="25" spans="1:8" x14ac:dyDescent="0.35">
      <c r="A25" s="61" t="s">
        <v>14</v>
      </c>
      <c r="B25" s="62"/>
      <c r="C25" s="62"/>
      <c r="D25" s="62"/>
      <c r="E25" s="62"/>
      <c r="F25" s="63"/>
    </row>
    <row r="26" spans="1:8" x14ac:dyDescent="0.35">
      <c r="A26" s="64" t="s">
        <v>2</v>
      </c>
      <c r="B26" s="66" t="s">
        <v>3</v>
      </c>
      <c r="C26" s="66" t="s">
        <v>4</v>
      </c>
      <c r="D26" s="66" t="s">
        <v>5</v>
      </c>
      <c r="E26" s="3" t="s">
        <v>6</v>
      </c>
      <c r="F26" s="68" t="s">
        <v>7</v>
      </c>
    </row>
    <row r="27" spans="1:8" x14ac:dyDescent="0.35">
      <c r="A27" s="65"/>
      <c r="B27" s="67"/>
      <c r="C27" s="67"/>
      <c r="D27" s="67"/>
      <c r="E27" s="3" t="s">
        <v>8</v>
      </c>
      <c r="F27" s="69"/>
    </row>
    <row r="28" spans="1:8" x14ac:dyDescent="0.35">
      <c r="A28" s="4"/>
      <c r="B28" s="15" t="s">
        <v>9</v>
      </c>
      <c r="C28" s="15"/>
      <c r="D28" s="16"/>
      <c r="E28" s="17"/>
      <c r="F28" s="25"/>
    </row>
    <row r="29" spans="1:8" x14ac:dyDescent="0.35">
      <c r="A29" s="4">
        <v>1</v>
      </c>
      <c r="B29" s="48" t="s">
        <v>15</v>
      </c>
      <c r="C29" s="48" t="s">
        <v>16</v>
      </c>
      <c r="D29" s="44">
        <v>500</v>
      </c>
      <c r="E29" s="44">
        <v>5000</v>
      </c>
      <c r="F29" s="45">
        <v>13.15</v>
      </c>
    </row>
    <row r="30" spans="1:8" x14ac:dyDescent="0.35">
      <c r="A30" s="4">
        <v>2</v>
      </c>
      <c r="B30" s="48" t="s">
        <v>17</v>
      </c>
      <c r="C30" s="48" t="s">
        <v>18</v>
      </c>
      <c r="D30" s="44">
        <v>400</v>
      </c>
      <c r="E30" s="44">
        <v>3200</v>
      </c>
      <c r="F30" s="45">
        <v>8.42</v>
      </c>
    </row>
    <row r="31" spans="1:8" x14ac:dyDescent="0.35">
      <c r="A31" s="4">
        <v>3</v>
      </c>
      <c r="B31" s="48" t="s">
        <v>58</v>
      </c>
      <c r="C31" s="48" t="s">
        <v>60</v>
      </c>
      <c r="D31" s="44">
        <v>3000</v>
      </c>
      <c r="E31" s="44">
        <v>3105.5576618</v>
      </c>
      <c r="F31" s="45">
        <v>8.17</v>
      </c>
    </row>
    <row r="32" spans="1:8" x14ac:dyDescent="0.35">
      <c r="A32" s="4">
        <v>4</v>
      </c>
      <c r="B32" s="48" t="s">
        <v>19</v>
      </c>
      <c r="C32" s="48" t="s">
        <v>20</v>
      </c>
      <c r="D32" s="44">
        <v>360</v>
      </c>
      <c r="E32" s="44">
        <v>3000</v>
      </c>
      <c r="F32" s="45">
        <v>7.89</v>
      </c>
    </row>
    <row r="33" spans="1:8" x14ac:dyDescent="0.35">
      <c r="A33" s="4">
        <v>5</v>
      </c>
      <c r="B33" s="48" t="s">
        <v>59</v>
      </c>
      <c r="C33" s="48" t="s">
        <v>61</v>
      </c>
      <c r="D33" s="44">
        <v>2500</v>
      </c>
      <c r="E33" s="44">
        <v>2652.1996638000001</v>
      </c>
      <c r="F33" s="45">
        <v>6.98</v>
      </c>
    </row>
    <row r="34" spans="1:8" x14ac:dyDescent="0.35">
      <c r="A34" s="4">
        <v>6</v>
      </c>
      <c r="B34" s="48" t="s">
        <v>21</v>
      </c>
      <c r="C34" s="48" t="s">
        <v>22</v>
      </c>
      <c r="D34" s="44">
        <v>210</v>
      </c>
      <c r="E34" s="44">
        <v>1200</v>
      </c>
      <c r="F34" s="45">
        <v>3.16</v>
      </c>
    </row>
    <row r="35" spans="1:8" x14ac:dyDescent="0.35">
      <c r="A35" s="4">
        <v>7</v>
      </c>
      <c r="B35" s="57" t="s">
        <v>53</v>
      </c>
      <c r="C35" s="57" t="s">
        <v>54</v>
      </c>
      <c r="D35" s="54">
        <v>100</v>
      </c>
      <c r="E35" s="54">
        <v>1058.4008041</v>
      </c>
      <c r="F35" s="55">
        <v>2.78</v>
      </c>
    </row>
    <row r="36" spans="1:8" x14ac:dyDescent="0.35">
      <c r="A36" s="4"/>
      <c r="B36" s="57"/>
      <c r="C36" s="57"/>
      <c r="D36" s="54"/>
      <c r="E36" s="54"/>
      <c r="F36" s="55"/>
    </row>
    <row r="37" spans="1:8" x14ac:dyDescent="0.35">
      <c r="A37" s="4"/>
      <c r="B37" s="15" t="s">
        <v>12</v>
      </c>
      <c r="C37" s="15"/>
      <c r="D37" s="32"/>
      <c r="E37" s="17"/>
      <c r="F37" s="25"/>
    </row>
    <row r="38" spans="1:8" x14ac:dyDescent="0.35">
      <c r="A38" s="4">
        <v>8</v>
      </c>
      <c r="B38" s="48" t="s">
        <v>15</v>
      </c>
      <c r="C38" s="48" t="s">
        <v>23</v>
      </c>
      <c r="D38" s="44">
        <v>200</v>
      </c>
      <c r="E38" s="44">
        <v>2000</v>
      </c>
      <c r="F38" s="45">
        <v>5.26</v>
      </c>
    </row>
    <row r="39" spans="1:8" x14ac:dyDescent="0.35">
      <c r="A39" s="4">
        <v>9</v>
      </c>
      <c r="B39" s="48" t="s">
        <v>52</v>
      </c>
      <c r="C39" s="48" t="s">
        <v>49</v>
      </c>
      <c r="D39" s="44">
        <v>7000000</v>
      </c>
      <c r="E39" s="44">
        <v>707.84200989999999</v>
      </c>
      <c r="F39" s="45">
        <v>1.86</v>
      </c>
      <c r="G39" s="41"/>
      <c r="H39" s="42"/>
    </row>
    <row r="40" spans="1:8" x14ac:dyDescent="0.35">
      <c r="A40" s="4">
        <v>10</v>
      </c>
      <c r="B40" s="48" t="s">
        <v>21</v>
      </c>
      <c r="C40" s="48" t="s">
        <v>24</v>
      </c>
      <c r="D40" s="44">
        <v>60</v>
      </c>
      <c r="E40" s="44">
        <v>600</v>
      </c>
      <c r="F40" s="45">
        <v>1.58</v>
      </c>
    </row>
    <row r="41" spans="1:8" x14ac:dyDescent="0.35">
      <c r="A41" s="4"/>
      <c r="B41" s="21" t="s">
        <v>13</v>
      </c>
      <c r="C41" s="21"/>
      <c r="D41" s="21"/>
      <c r="E41" s="22">
        <f>SUM(E29:E40)</f>
        <v>22524.000139600001</v>
      </c>
      <c r="F41" s="26">
        <f>SUM(F29:F40)/100</f>
        <v>0.59249999999999992</v>
      </c>
      <c r="H41" s="52"/>
    </row>
    <row r="42" spans="1:8" x14ac:dyDescent="0.35">
      <c r="A42" s="4"/>
      <c r="B42" s="29" t="s">
        <v>48</v>
      </c>
      <c r="C42" s="28"/>
      <c r="D42" s="30"/>
      <c r="E42" s="44">
        <f>15445.1896045+46.5580723999992</f>
        <v>15491.747676899999</v>
      </c>
      <c r="F42" s="25">
        <v>0.40749999999999997</v>
      </c>
    </row>
    <row r="43" spans="1:8" x14ac:dyDescent="0.35">
      <c r="A43" s="4"/>
      <c r="B43" s="21" t="s">
        <v>13</v>
      </c>
      <c r="C43" s="21"/>
      <c r="D43" s="21"/>
      <c r="E43" s="10">
        <f>E41+E42</f>
        <v>38015.747816499999</v>
      </c>
      <c r="F43" s="27">
        <f>F41+F42</f>
        <v>0.99999999999999989</v>
      </c>
      <c r="G43" s="49"/>
    </row>
    <row r="44" spans="1:8" x14ac:dyDescent="0.35">
      <c r="A44" s="4"/>
      <c r="B44" s="13"/>
      <c r="C44" s="4"/>
      <c r="D44" s="5"/>
      <c r="E44" s="4"/>
      <c r="F44" s="14"/>
    </row>
    <row r="46" spans="1:8" x14ac:dyDescent="0.35">
      <c r="A46" s="61" t="s">
        <v>25</v>
      </c>
      <c r="B46" s="62"/>
      <c r="C46" s="62"/>
      <c r="D46" s="62"/>
      <c r="E46" s="62"/>
      <c r="F46" s="63"/>
    </row>
    <row r="47" spans="1:8" x14ac:dyDescent="0.35">
      <c r="A47" s="70" t="s">
        <v>2</v>
      </c>
      <c r="B47" s="72" t="s">
        <v>3</v>
      </c>
      <c r="C47" s="72" t="s">
        <v>4</v>
      </c>
      <c r="D47" s="72" t="s">
        <v>5</v>
      </c>
      <c r="E47" s="31" t="s">
        <v>6</v>
      </c>
      <c r="F47" s="68" t="s">
        <v>7</v>
      </c>
    </row>
    <row r="48" spans="1:8" x14ac:dyDescent="0.35">
      <c r="A48" s="71"/>
      <c r="B48" s="73"/>
      <c r="C48" s="73"/>
      <c r="D48" s="73"/>
      <c r="E48" s="31" t="s">
        <v>8</v>
      </c>
      <c r="F48" s="69"/>
    </row>
    <row r="49" spans="1:7" x14ac:dyDescent="0.35">
      <c r="A49" s="15"/>
      <c r="B49" s="15" t="s">
        <v>9</v>
      </c>
      <c r="C49" s="15"/>
      <c r="D49" s="16"/>
      <c r="E49" s="17"/>
      <c r="F49" s="7"/>
    </row>
    <row r="50" spans="1:7" x14ac:dyDescent="0.35">
      <c r="A50" s="15">
        <v>1</v>
      </c>
      <c r="B50" s="48" t="s">
        <v>19</v>
      </c>
      <c r="C50" s="48" t="s">
        <v>26</v>
      </c>
      <c r="D50" s="44">
        <v>610</v>
      </c>
      <c r="E50" s="44">
        <v>6100</v>
      </c>
      <c r="F50" s="45">
        <v>20.18</v>
      </c>
    </row>
    <row r="51" spans="1:7" x14ac:dyDescent="0.35">
      <c r="A51" s="15">
        <v>2</v>
      </c>
      <c r="B51" s="48" t="s">
        <v>17</v>
      </c>
      <c r="C51" s="48" t="s">
        <v>27</v>
      </c>
      <c r="D51" s="44">
        <v>478</v>
      </c>
      <c r="E51" s="44">
        <v>4780</v>
      </c>
      <c r="F51" s="45">
        <v>15.82</v>
      </c>
    </row>
    <row r="52" spans="1:7" x14ac:dyDescent="0.35">
      <c r="A52" s="15">
        <v>3</v>
      </c>
      <c r="B52" s="48" t="s">
        <v>15</v>
      </c>
      <c r="C52" s="48" t="s">
        <v>16</v>
      </c>
      <c r="D52" s="44">
        <v>250</v>
      </c>
      <c r="E52" s="44">
        <v>2500</v>
      </c>
      <c r="F52" s="45">
        <v>8.27</v>
      </c>
    </row>
    <row r="53" spans="1:7" x14ac:dyDescent="0.35">
      <c r="A53" s="15">
        <v>4</v>
      </c>
      <c r="B53" s="48" t="s">
        <v>53</v>
      </c>
      <c r="C53" s="48" t="s">
        <v>54</v>
      </c>
      <c r="D53" s="44">
        <v>150</v>
      </c>
      <c r="E53" s="44">
        <v>1587.6012060999999</v>
      </c>
      <c r="F53" s="45">
        <v>5.25</v>
      </c>
    </row>
    <row r="54" spans="1:7" x14ac:dyDescent="0.35">
      <c r="A54" s="15">
        <v>5</v>
      </c>
      <c r="B54" s="48" t="s">
        <v>21</v>
      </c>
      <c r="C54" s="48" t="s">
        <v>22</v>
      </c>
      <c r="D54" s="44">
        <v>210</v>
      </c>
      <c r="E54" s="44">
        <v>1200</v>
      </c>
      <c r="F54" s="45">
        <v>3.97</v>
      </c>
    </row>
    <row r="55" spans="1:7" x14ac:dyDescent="0.35">
      <c r="A55" s="15"/>
      <c r="B55" s="57"/>
      <c r="C55" s="48"/>
      <c r="D55" s="44"/>
      <c r="E55" s="44"/>
      <c r="F55" s="45"/>
    </row>
    <row r="56" spans="1:7" x14ac:dyDescent="0.35">
      <c r="A56" s="15"/>
      <c r="B56" s="15" t="s">
        <v>12</v>
      </c>
      <c r="C56" s="15"/>
      <c r="D56" s="16"/>
      <c r="E56" s="17"/>
      <c r="F56" s="8"/>
    </row>
    <row r="57" spans="1:7" x14ac:dyDescent="0.35">
      <c r="A57" s="15">
        <v>7</v>
      </c>
      <c r="B57" s="48" t="s">
        <v>15</v>
      </c>
      <c r="C57" s="48" t="s">
        <v>23</v>
      </c>
      <c r="D57" s="44">
        <v>300</v>
      </c>
      <c r="E57" s="44">
        <v>3000</v>
      </c>
      <c r="F57" s="45">
        <v>9.93</v>
      </c>
    </row>
    <row r="58" spans="1:7" x14ac:dyDescent="0.35">
      <c r="A58" s="15">
        <v>8</v>
      </c>
      <c r="B58" s="48" t="s">
        <v>51</v>
      </c>
      <c r="C58" s="48" t="s">
        <v>50</v>
      </c>
      <c r="D58" s="44">
        <v>250</v>
      </c>
      <c r="E58" s="44">
        <v>2500.6849314999999</v>
      </c>
      <c r="F58" s="45">
        <v>8.27</v>
      </c>
    </row>
    <row r="59" spans="1:7" x14ac:dyDescent="0.35">
      <c r="A59" s="15">
        <v>9</v>
      </c>
      <c r="B59" s="57" t="s">
        <v>21</v>
      </c>
      <c r="C59" s="57" t="s">
        <v>24</v>
      </c>
      <c r="D59" s="54">
        <v>60</v>
      </c>
      <c r="E59" s="54">
        <v>600</v>
      </c>
      <c r="F59" s="55">
        <v>1.99</v>
      </c>
    </row>
    <row r="60" spans="1:7" x14ac:dyDescent="0.35">
      <c r="A60" s="15"/>
      <c r="B60" s="21" t="s">
        <v>13</v>
      </c>
      <c r="C60" s="21"/>
      <c r="D60" s="21"/>
      <c r="E60" s="22">
        <f>SUM(E50:E59)</f>
        <v>22268.2861376</v>
      </c>
      <c r="F60" s="53">
        <f>SUM(F50:F59)/100</f>
        <v>0.7367999999999999</v>
      </c>
    </row>
    <row r="61" spans="1:7" x14ac:dyDescent="0.35">
      <c r="A61" s="15"/>
      <c r="B61" s="23" t="s">
        <v>48</v>
      </c>
      <c r="C61" s="18"/>
      <c r="D61" s="19"/>
      <c r="E61" s="44">
        <f>7939.0207643+13.1675915000005</f>
        <v>7952.1883558000009</v>
      </c>
      <c r="F61" s="7">
        <v>0.26319999999999999</v>
      </c>
    </row>
    <row r="62" spans="1:7" x14ac:dyDescent="0.35">
      <c r="A62" s="4"/>
      <c r="B62" s="9" t="s">
        <v>13</v>
      </c>
      <c r="C62" s="9"/>
      <c r="D62" s="9"/>
      <c r="E62" s="10">
        <f>E60+E61</f>
        <v>30220.474493400001</v>
      </c>
      <c r="F62" s="12">
        <f>F60+F61</f>
        <v>0.99999999999999989</v>
      </c>
      <c r="G62" s="52"/>
    </row>
    <row r="64" spans="1:7" x14ac:dyDescent="0.35">
      <c r="E64" s="47"/>
    </row>
  </sheetData>
  <mergeCells count="20">
    <mergeCell ref="A46:F46"/>
    <mergeCell ref="A47:A48"/>
    <mergeCell ref="B47:B48"/>
    <mergeCell ref="C47:C48"/>
    <mergeCell ref="D47:D48"/>
    <mergeCell ref="F47:F48"/>
    <mergeCell ref="A25:F25"/>
    <mergeCell ref="A26:A27"/>
    <mergeCell ref="B26:B27"/>
    <mergeCell ref="C26:C27"/>
    <mergeCell ref="D26:D27"/>
    <mergeCell ref="F26:F27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:I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5" t="s">
        <v>32</v>
      </c>
      <c r="B1" s="77" t="s">
        <v>33</v>
      </c>
      <c r="C1" s="78"/>
      <c r="D1" s="77" t="s">
        <v>34</v>
      </c>
      <c r="E1" s="78"/>
      <c r="F1" s="77" t="s">
        <v>35</v>
      </c>
      <c r="G1" s="78"/>
      <c r="H1" s="77" t="s">
        <v>36</v>
      </c>
      <c r="I1" s="78"/>
    </row>
    <row r="2" spans="1:9" x14ac:dyDescent="0.35">
      <c r="A2" s="76"/>
      <c r="B2" s="39" t="s">
        <v>37</v>
      </c>
      <c r="C2" s="39" t="s">
        <v>38</v>
      </c>
      <c r="D2" s="39" t="s">
        <v>37</v>
      </c>
      <c r="E2" s="39" t="s">
        <v>38</v>
      </c>
      <c r="F2" s="39" t="s">
        <v>37</v>
      </c>
      <c r="G2" s="39" t="s">
        <v>38</v>
      </c>
      <c r="H2" s="39" t="s">
        <v>37</v>
      </c>
      <c r="I2" s="39" t="s">
        <v>38</v>
      </c>
    </row>
    <row r="3" spans="1:9" x14ac:dyDescent="0.35">
      <c r="A3" s="33" t="s">
        <v>1</v>
      </c>
      <c r="B3" s="40">
        <v>7.5677487254142764E-2</v>
      </c>
      <c r="C3" s="40">
        <v>6.8242594599723802E-2</v>
      </c>
      <c r="D3" s="40">
        <v>0.19152669310569762</v>
      </c>
      <c r="E3" s="40">
        <v>7.6792177557945263E-2</v>
      </c>
      <c r="F3" s="40">
        <v>0.11402193903923036</v>
      </c>
      <c r="G3" s="40">
        <v>5.7717177271842959E-2</v>
      </c>
      <c r="H3" s="40">
        <v>6.2556156516075156E-2</v>
      </c>
      <c r="I3" s="40">
        <v>7.5140205025672938E-2</v>
      </c>
    </row>
    <row r="4" spans="1:9" x14ac:dyDescent="0.35">
      <c r="A4" s="33" t="s">
        <v>14</v>
      </c>
      <c r="B4" s="40">
        <v>7.7936384081840518E-2</v>
      </c>
      <c r="C4" s="40">
        <v>6.8242594599723802E-2</v>
      </c>
      <c r="D4" s="40">
        <v>0.12279768586158754</v>
      </c>
      <c r="E4" s="40">
        <v>7.6792177557945263E-2</v>
      </c>
      <c r="F4" s="40">
        <v>9.9775749444961565E-2</v>
      </c>
      <c r="G4" s="40">
        <v>5.7717177271842959E-2</v>
      </c>
      <c r="H4" s="40">
        <v>8.9020380377769506E-2</v>
      </c>
      <c r="I4" s="40">
        <v>7.5140205025672938E-2</v>
      </c>
    </row>
    <row r="5" spans="1:9" x14ac:dyDescent="0.35">
      <c r="A5" s="33" t="s">
        <v>25</v>
      </c>
      <c r="B5" s="40">
        <v>8.4062042832374562E-2</v>
      </c>
      <c r="C5" s="40">
        <v>6.8242594599723802E-2</v>
      </c>
      <c r="D5" s="40">
        <v>9.3153390288352955E-2</v>
      </c>
      <c r="E5" s="40">
        <v>7.6792177557945263E-2</v>
      </c>
      <c r="F5" s="40">
        <v>8.6126676201820365E-2</v>
      </c>
      <c r="G5" s="40">
        <v>5.7717177271842959E-2</v>
      </c>
      <c r="H5" s="40">
        <v>8.7625119090080278E-2</v>
      </c>
      <c r="I5" s="40">
        <v>7.5140205025672938E-2</v>
      </c>
    </row>
    <row r="6" spans="1:9" x14ac:dyDescent="0.35">
      <c r="A6" s="79" t="s">
        <v>39</v>
      </c>
      <c r="B6" s="79"/>
      <c r="C6" s="79"/>
      <c r="D6" s="79"/>
      <c r="E6" s="79"/>
      <c r="F6" s="79"/>
      <c r="G6" s="79"/>
      <c r="H6" s="34"/>
      <c r="I6" s="34"/>
    </row>
    <row r="7" spans="1:9" x14ac:dyDescent="0.35">
      <c r="A7" s="74" t="s">
        <v>40</v>
      </c>
      <c r="B7" s="74"/>
      <c r="C7" s="74"/>
      <c r="D7" s="74"/>
      <c r="E7" s="74"/>
      <c r="F7" s="74"/>
      <c r="G7" s="74"/>
      <c r="H7" s="74"/>
      <c r="I7" s="74"/>
    </row>
    <row r="8" spans="1:9" ht="15.75" customHeight="1" x14ac:dyDescent="0.35">
      <c r="A8" s="35" t="s">
        <v>41</v>
      </c>
      <c r="B8" s="34"/>
      <c r="C8" s="34"/>
      <c r="D8" s="34"/>
      <c r="E8" s="34"/>
      <c r="F8" s="34"/>
      <c r="G8" s="34"/>
      <c r="H8" s="34"/>
      <c r="I8" s="34"/>
    </row>
    <row r="9" spans="1:9" x14ac:dyDescent="0.35">
      <c r="A9" s="36" t="s">
        <v>42</v>
      </c>
      <c r="B9" s="37"/>
      <c r="C9" s="37"/>
      <c r="D9" s="34"/>
      <c r="E9" s="34"/>
      <c r="F9" s="34"/>
      <c r="G9" s="34"/>
      <c r="H9" s="34"/>
      <c r="I9" s="34"/>
    </row>
    <row r="10" spans="1:9" x14ac:dyDescent="0.35">
      <c r="A10" s="36" t="s">
        <v>43</v>
      </c>
      <c r="B10" s="37"/>
      <c r="C10" s="37"/>
      <c r="D10" s="34"/>
      <c r="E10" s="34"/>
      <c r="F10" s="34"/>
      <c r="G10" s="34"/>
      <c r="H10" s="34"/>
      <c r="I10" s="34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2" sqref="B2"/>
    </sheetView>
  </sheetViews>
  <sheetFormatPr defaultRowHeight="14.5" x14ac:dyDescent="0.35"/>
  <cols>
    <col min="1" max="1" width="18" bestFit="1" customWidth="1"/>
  </cols>
  <sheetData>
    <row r="1" spans="1:2" x14ac:dyDescent="0.35">
      <c r="A1" s="33" t="s">
        <v>32</v>
      </c>
      <c r="B1" s="38">
        <v>45992</v>
      </c>
    </row>
    <row r="2" spans="1:2" x14ac:dyDescent="0.35">
      <c r="A2" s="33" t="s">
        <v>1</v>
      </c>
      <c r="B2" s="33">
        <v>1.17</v>
      </c>
    </row>
    <row r="3" spans="1:2" x14ac:dyDescent="0.35">
      <c r="A3" s="33" t="s">
        <v>14</v>
      </c>
      <c r="B3" s="33">
        <v>1.17</v>
      </c>
    </row>
    <row r="4" spans="1:2" x14ac:dyDescent="0.35">
      <c r="A4" s="33" t="s">
        <v>25</v>
      </c>
      <c r="B4" s="33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2026-01-05T09:48:45Z</dcterms:modified>
</cp:coreProperties>
</file>